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a17eb6899a319d38edd5d604c91488b81b4a5ff/48103106516/d0c80ce8-2f87-4064-98d1-0ae6835976c1/"/>
    </mc:Choice>
  </mc:AlternateContent>
  <xr:revisionPtr revIDLastSave="0" documentId="13_ncr:1_{5609B921-A66A-4BB6-9ED1-E5908677B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3. EKEI" sheetId="1" r:id="rId1"/>
  </sheets>
  <externalReferences>
    <externalReference r:id="rId2"/>
  </externalReferences>
  <definedNames>
    <definedName name="_xlnm._FilterDatabase" localSheetId="0" hidden="1">'Lisa 3. EKEI'!$A$5:$E$41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21" i="1"/>
  <c r="J22" i="1"/>
  <c r="J23" i="1"/>
  <c r="J26" i="1"/>
  <c r="J27" i="1"/>
  <c r="I32" i="1"/>
  <c r="I28" i="1"/>
  <c r="I10" i="1" s="1"/>
  <c r="I24" i="1"/>
  <c r="I11" i="1" s="1"/>
  <c r="I18" i="1"/>
  <c r="I12" i="1"/>
  <c r="I9" i="1"/>
  <c r="H32" i="1"/>
  <c r="H28" i="1"/>
  <c r="H10" i="1" s="1"/>
  <c r="H24" i="1"/>
  <c r="H11" i="1" s="1"/>
  <c r="H18" i="1"/>
  <c r="H12" i="1"/>
  <c r="I8" i="1" l="1"/>
  <c r="H8" i="1"/>
  <c r="G23" i="1"/>
  <c r="G25" i="1"/>
  <c r="J25" i="1" s="1"/>
  <c r="F12" i="1"/>
  <c r="E12" i="1"/>
  <c r="E11" i="1"/>
  <c r="F24" i="1"/>
  <c r="G24" i="1" s="1"/>
  <c r="J24" i="1" s="1"/>
  <c r="F11" i="1" l="1"/>
  <c r="G13" i="1"/>
  <c r="J13" i="1" s="1"/>
  <c r="G14" i="1"/>
  <c r="J14" i="1" s="1"/>
  <c r="G15" i="1"/>
  <c r="J15" i="1" s="1"/>
  <c r="G16" i="1"/>
  <c r="J16" i="1" s="1"/>
  <c r="G17" i="1"/>
  <c r="J17" i="1" s="1"/>
  <c r="G19" i="1"/>
  <c r="J19" i="1" s="1"/>
  <c r="G20" i="1"/>
  <c r="J20" i="1" s="1"/>
  <c r="G29" i="1"/>
  <c r="J29" i="1" s="1"/>
  <c r="G30" i="1"/>
  <c r="J30" i="1" s="1"/>
  <c r="G31" i="1"/>
  <c r="J31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7" i="1"/>
  <c r="J7" i="1" s="1"/>
  <c r="F32" i="1"/>
  <c r="F28" i="1"/>
  <c r="F18" i="1"/>
  <c r="F9" i="1" s="1"/>
  <c r="F10" i="1"/>
  <c r="F8" i="1" l="1"/>
  <c r="E28" i="1"/>
  <c r="G11" i="1"/>
  <c r="J11" i="1" s="1"/>
  <c r="E32" i="1"/>
  <c r="G32" i="1" s="1"/>
  <c r="J32" i="1" s="1"/>
  <c r="G12" i="1"/>
  <c r="J12" i="1" s="1"/>
  <c r="E10" i="1" l="1"/>
  <c r="G10" i="1" s="1"/>
  <c r="J10" i="1" s="1"/>
  <c r="G28" i="1"/>
  <c r="J28" i="1" s="1"/>
  <c r="E18" i="1"/>
  <c r="E9" i="1" l="1"/>
  <c r="E8" i="1" s="1"/>
  <c r="G18" i="1"/>
  <c r="J18" i="1" s="1"/>
  <c r="G8" i="1" l="1"/>
  <c r="J8" i="1" s="1"/>
  <c r="G9" i="1"/>
  <c r="J9" i="1" s="1"/>
</calcChain>
</file>

<file path=xl/sharedStrings.xml><?xml version="1.0" encoding="utf-8"?>
<sst xmlns="http://schemas.openxmlformats.org/spreadsheetml/2006/main" count="43" uniqueCount="35">
  <si>
    <t>.2025. a käskkirja nr</t>
  </si>
  <si>
    <t>Lisa 3</t>
  </si>
  <si>
    <t>Eesti Kohtuekspertiisi Instituudi 2025. aasta eelarve</t>
  </si>
  <si>
    <t>Eelarve liik</t>
  </si>
  <si>
    <t>Eelarve konto</t>
  </si>
  <si>
    <t>Objekt</t>
  </si>
  <si>
    <t>Eesti Kohtuekspertiisi Instituut</t>
  </si>
  <si>
    <t>TULUD</t>
  </si>
  <si>
    <t>KULUD</t>
  </si>
  <si>
    <t>Programmi tegevus: Kriminaalpoliitika kujundamine ja elluviimine, sh ennetus</t>
  </si>
  <si>
    <t>Käibemaks</t>
  </si>
  <si>
    <t>INVESTEERINGUD</t>
  </si>
  <si>
    <t>sh investeeringute käibemaks</t>
  </si>
  <si>
    <t>Toetused</t>
  </si>
  <si>
    <t>SE000003</t>
  </si>
  <si>
    <t>Tööjõukulud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</si>
  <si>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</si>
  <si>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</si>
  <si>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</si>
  <si>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</si>
  <si>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</si>
  <si>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</si>
  <si>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Tuludest sõltuvad vahendid</t>
  </si>
  <si>
    <t>Investeeringud</t>
  </si>
  <si>
    <t>IN004000</t>
  </si>
  <si>
    <t>Investeeringute käibemaks</t>
  </si>
  <si>
    <t>Amortisatsioon</t>
  </si>
  <si>
    <t>Ülekantavad vahendid</t>
  </si>
  <si>
    <t>Masinad ja seadmed</t>
  </si>
  <si>
    <t xml:space="preserve">2025. a esialgne eelarve </t>
  </si>
  <si>
    <t>2025. a eelarve kokku</t>
  </si>
  <si>
    <t>Eelarve muudatused</t>
  </si>
  <si>
    <t>Lisaeelarve muudatused</t>
  </si>
  <si>
    <t>Kuni käskkirja jõustumiseni kehtiv 2025 a. eelarve</t>
  </si>
  <si>
    <t>Muud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</si>
</sst>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5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12" fillId="0" borderId="0" xfId="3" applyFont="1"/>
    <xf numFmtId="0" fontId="6" fillId="0" borderId="0" xfId="3" applyFont="1" applyAlignment="1">
      <alignment horizontal="center"/>
    </xf>
    <xf numFmtId="0" fontId="6" fillId="0" borderId="0" xfId="3" applyFont="1"/>
    <xf numFmtId="0" fontId="4" fillId="0" borderId="0" xfId="3" applyFont="1" applyAlignment="1">
      <alignment horizontal="left" indent="1"/>
    </xf>
    <xf numFmtId="0" fontId="17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Zeros="0" tabSelected="1" zoomScaleNormal="100" workbookViewId="0">
      <pane xSplit="4" ySplit="5" topLeftCell="G8" activePane="bottomRight" state="frozen"/>
      <selection pane="topRight" activeCell="J1" sqref="J1"/>
      <selection pane="bottomLeft" activeCell="A5" sqref="A5"/>
      <selection pane="bottomRight" activeCell="C23" sqref="C23"/>
    </sheetView>
  </sheetViews>
  <sheetFormatPr defaultColWidth="9.42578125" defaultRowHeight="12.75" x14ac:dyDescent="0.2"/>
  <cols>
    <col min="1" max="1" width="48.28515625" style="1" customWidth="1"/>
    <col min="2" max="3" width="7.85546875" style="3" customWidth="1"/>
    <col min="4" max="4" width="9.28515625" style="1" customWidth="1"/>
    <col min="5" max="5" width="14.140625" style="1" hidden="1" customWidth="1"/>
    <col min="6" max="6" width="13.7109375" style="1" hidden="1" customWidth="1"/>
    <col min="7" max="7" width="13.7109375" style="1" customWidth="1"/>
    <col min="8" max="8" width="13.28515625" style="1" customWidth="1"/>
    <col min="9" max="9" width="13.42578125" style="1" customWidth="1"/>
    <col min="10" max="10" width="14.140625" style="1" customWidth="1"/>
    <col min="11" max="16384" width="9.42578125" style="1"/>
  </cols>
  <sheetData>
    <row r="1" spans="1:10" x14ac:dyDescent="0.2">
      <c r="A1" s="2"/>
      <c r="J1" s="26" t="s">
        <v>0</v>
      </c>
    </row>
    <row r="2" spans="1:10" x14ac:dyDescent="0.2">
      <c r="A2" s="2"/>
      <c r="J2" s="26" t="s">
        <v>1</v>
      </c>
    </row>
    <row r="3" spans="1:10" ht="15.75" x14ac:dyDescent="0.25">
      <c r="A3" s="32" t="s">
        <v>2</v>
      </c>
      <c r="E3" s="4"/>
    </row>
    <row r="4" spans="1:10" ht="15" customHeight="1" x14ac:dyDescent="0.2">
      <c r="A4" s="5"/>
      <c r="E4" s="4"/>
    </row>
    <row r="5" spans="1:10" s="5" customFormat="1" ht="51" x14ac:dyDescent="0.2">
      <c r="A5" s="35"/>
      <c r="B5" s="35" t="s">
        <v>3</v>
      </c>
      <c r="C5" s="35" t="s">
        <v>4</v>
      </c>
      <c r="D5" s="35" t="s">
        <v>5</v>
      </c>
      <c r="E5" s="43" t="s">
        <v>29</v>
      </c>
      <c r="F5" s="43" t="s">
        <v>27</v>
      </c>
      <c r="G5" s="48" t="s">
        <v>33</v>
      </c>
      <c r="H5" s="48" t="s">
        <v>31</v>
      </c>
      <c r="I5" s="48" t="s">
        <v>32</v>
      </c>
      <c r="J5" s="43" t="s">
        <v>30</v>
      </c>
    </row>
    <row r="6" spans="1:10" s="5" customFormat="1" ht="17.25" x14ac:dyDescent="0.3">
      <c r="A6" s="7" t="s">
        <v>6</v>
      </c>
      <c r="B6" s="8"/>
      <c r="C6" s="8"/>
      <c r="D6" s="23"/>
      <c r="E6" s="11"/>
    </row>
    <row r="7" spans="1:10" s="5" customFormat="1" ht="17.25" x14ac:dyDescent="0.3">
      <c r="A7" s="7" t="s">
        <v>7</v>
      </c>
      <c r="B7" s="8"/>
      <c r="C7" s="8"/>
      <c r="D7" s="23"/>
      <c r="E7" s="11">
        <v>280000</v>
      </c>
      <c r="F7" s="11"/>
      <c r="G7" s="11">
        <f>E7+F7</f>
        <v>280000</v>
      </c>
      <c r="H7" s="11"/>
      <c r="I7" s="11"/>
      <c r="J7" s="11">
        <f>G7+H7+I7</f>
        <v>280000</v>
      </c>
    </row>
    <row r="8" spans="1:10" s="27" customFormat="1" ht="17.25" x14ac:dyDescent="0.3">
      <c r="A8" s="7" t="s">
        <v>8</v>
      </c>
      <c r="B8" s="33"/>
      <c r="C8" s="33"/>
      <c r="D8" s="34"/>
      <c r="E8" s="11">
        <f>E9+E10</f>
        <v>9815330.8495039996</v>
      </c>
      <c r="F8" s="11">
        <f>F9+F10</f>
        <v>0</v>
      </c>
      <c r="G8" s="11">
        <f t="shared" ref="G8:G39" si="0">E8+F8</f>
        <v>9815330.8495039996</v>
      </c>
      <c r="H8" s="11">
        <f>H9+H10</f>
        <v>55000</v>
      </c>
      <c r="I8" s="11">
        <f>I9+I10</f>
        <v>0</v>
      </c>
      <c r="J8" s="11">
        <f t="shared" ref="J8:J39" si="1">G8+H8+I8</f>
        <v>9870330.8495039996</v>
      </c>
    </row>
    <row r="9" spans="1:10" s="27" customFormat="1" ht="15.75" x14ac:dyDescent="0.25">
      <c r="A9" s="31" t="s">
        <v>9</v>
      </c>
      <c r="B9" s="28"/>
      <c r="C9" s="30"/>
      <c r="D9" s="29"/>
      <c r="E9" s="32">
        <f>E14+E16+E18+E35+E36+E39</f>
        <v>9159901.8495039996</v>
      </c>
      <c r="F9" s="32">
        <f>F14+F16+F18+F35+F36+F39</f>
        <v>0</v>
      </c>
      <c r="G9" s="32">
        <f t="shared" si="0"/>
        <v>9159901.8495039996</v>
      </c>
      <c r="H9" s="32">
        <f>H14+H16+H18+H35+H36+H39+H22</f>
        <v>55000</v>
      </c>
      <c r="I9" s="32">
        <f>I14+I16+I18+I35+I36+I39</f>
        <v>0</v>
      </c>
      <c r="J9" s="32">
        <f t="shared" si="1"/>
        <v>9214901.8495039996</v>
      </c>
    </row>
    <row r="10" spans="1:10" s="27" customFormat="1" ht="15.75" x14ac:dyDescent="0.25">
      <c r="A10" s="12" t="s">
        <v>10</v>
      </c>
      <c r="B10" s="39"/>
      <c r="C10" s="40"/>
      <c r="D10" s="41"/>
      <c r="E10" s="13">
        <f>E28+E37</f>
        <v>655429</v>
      </c>
      <c r="F10" s="13">
        <f>F28+F37</f>
        <v>0</v>
      </c>
      <c r="G10" s="13">
        <f t="shared" si="0"/>
        <v>655429</v>
      </c>
      <c r="H10" s="13">
        <f>H28+H37</f>
        <v>0</v>
      </c>
      <c r="I10" s="13">
        <f>I28+I37</f>
        <v>0</v>
      </c>
      <c r="J10" s="13">
        <f t="shared" si="1"/>
        <v>655429</v>
      </c>
    </row>
    <row r="11" spans="1:10" s="27" customFormat="1" ht="17.25" x14ac:dyDescent="0.3">
      <c r="A11" s="7" t="s">
        <v>11</v>
      </c>
      <c r="B11" s="33"/>
      <c r="C11" s="33"/>
      <c r="D11" s="34"/>
      <c r="E11" s="11">
        <f>E33+E34+E24</f>
        <v>24000</v>
      </c>
      <c r="F11" s="11">
        <f>F33+F34+F24</f>
        <v>23680</v>
      </c>
      <c r="G11" s="11">
        <f t="shared" si="0"/>
        <v>47680</v>
      </c>
      <c r="H11" s="11">
        <f>H33+H34+H24</f>
        <v>0</v>
      </c>
      <c r="I11" s="11">
        <f>I33+I34+I24</f>
        <v>430000</v>
      </c>
      <c r="J11" s="11">
        <f t="shared" si="1"/>
        <v>477680</v>
      </c>
    </row>
    <row r="12" spans="1:10" s="27" customFormat="1" ht="17.25" x14ac:dyDescent="0.3">
      <c r="A12" s="36" t="s">
        <v>12</v>
      </c>
      <c r="B12" s="33"/>
      <c r="C12" s="33"/>
      <c r="D12" s="34"/>
      <c r="E12" s="32">
        <f>E34+E26</f>
        <v>4000</v>
      </c>
      <c r="F12" s="32">
        <f>F34+F26</f>
        <v>0</v>
      </c>
      <c r="G12" s="32">
        <f t="shared" si="0"/>
        <v>4000</v>
      </c>
      <c r="H12" s="32">
        <f>H34+H26</f>
        <v>0</v>
      </c>
      <c r="I12" s="32">
        <f>I34+I26</f>
        <v>0</v>
      </c>
      <c r="J12" s="32">
        <f t="shared" si="1"/>
        <v>4000</v>
      </c>
    </row>
    <row r="13" spans="1:10" s="5" customFormat="1" ht="15.75" x14ac:dyDescent="0.25">
      <c r="A13" s="12"/>
      <c r="B13" s="14"/>
      <c r="C13" s="10"/>
      <c r="D13" s="9"/>
      <c r="E13" s="13"/>
      <c r="F13" s="13"/>
      <c r="G13" s="13">
        <f t="shared" si="0"/>
        <v>0</v>
      </c>
      <c r="H13" s="13"/>
      <c r="I13" s="13"/>
      <c r="J13" s="13">
        <f t="shared" si="1"/>
        <v>0</v>
      </c>
    </row>
    <row r="14" spans="1:10" s="5" customFormat="1" x14ac:dyDescent="0.2">
      <c r="A14" s="17" t="s">
        <v>13</v>
      </c>
      <c r="B14" s="15">
        <v>20</v>
      </c>
      <c r="C14" s="15">
        <v>45</v>
      </c>
      <c r="D14" s="15" t="s">
        <v>14</v>
      </c>
      <c r="E14" s="16">
        <v>3804</v>
      </c>
      <c r="F14" s="16"/>
      <c r="G14" s="16">
        <f t="shared" si="0"/>
        <v>3804</v>
      </c>
      <c r="H14" s="16"/>
      <c r="I14" s="16"/>
      <c r="J14" s="16">
        <f t="shared" si="1"/>
        <v>3804</v>
      </c>
    </row>
    <row r="15" spans="1:10" s="5" customFormat="1" ht="15.75" x14ac:dyDescent="0.25">
      <c r="A15" s="12"/>
      <c r="B15" s="14"/>
      <c r="C15" s="10"/>
      <c r="D15" s="9"/>
      <c r="E15" s="9">
        <v>0</v>
      </c>
      <c r="F15" s="9">
        <v>0</v>
      </c>
      <c r="G15" s="9">
        <f t="shared" si="0"/>
        <v>0</v>
      </c>
      <c r="H15" s="9">
        <v>0</v>
      </c>
      <c r="I15" s="9">
        <v>0</v>
      </c>
      <c r="J15" s="9">
        <f t="shared" si="1"/>
        <v>0</v>
      </c>
    </row>
    <row r="16" spans="1:10" s="5" customFormat="1" x14ac:dyDescent="0.2">
      <c r="A16" s="17" t="s">
        <v>15</v>
      </c>
      <c r="B16" s="15">
        <v>20</v>
      </c>
      <c r="C16" s="15">
        <v>50</v>
      </c>
      <c r="D16" s="9"/>
      <c r="E16" s="16">
        <v>5836654.8495039996</v>
      </c>
      <c r="F16" s="16"/>
      <c r="G16" s="16">
        <f t="shared" si="0"/>
        <v>5836654.8495039996</v>
      </c>
      <c r="H16" s="16"/>
      <c r="I16" s="16"/>
      <c r="J16" s="16">
        <f t="shared" si="1"/>
        <v>5836654.8495039996</v>
      </c>
    </row>
    <row r="17" spans="1:10" s="5" customFormat="1" x14ac:dyDescent="0.2">
      <c r="A17" s="24"/>
      <c r="B17" s="15"/>
      <c r="C17" s="15"/>
      <c r="D17" s="15"/>
      <c r="E17" s="24">
        <v>0</v>
      </c>
      <c r="F17" s="24">
        <v>0</v>
      </c>
      <c r="G17" s="24">
        <f t="shared" si="0"/>
        <v>0</v>
      </c>
      <c r="H17" s="24">
        <v>0</v>
      </c>
      <c r="I17" s="24">
        <v>0</v>
      </c>
      <c r="J17" s="24">
        <f t="shared" si="1"/>
        <v>0</v>
      </c>
    </row>
    <row r="18" spans="1:10" s="5" customFormat="1" x14ac:dyDescent="0.2">
      <c r="A18" s="25" t="s">
        <v>16</v>
      </c>
      <c r="B18" s="15"/>
      <c r="C18" s="15"/>
      <c r="D18" s="15"/>
      <c r="E18" s="16">
        <f>E19+E20</f>
        <v>2814361</v>
      </c>
      <c r="F18" s="16">
        <f>F19+F20</f>
        <v>0</v>
      </c>
      <c r="G18" s="16">
        <f t="shared" si="0"/>
        <v>2814361</v>
      </c>
      <c r="H18" s="16">
        <f>H19+H20</f>
        <v>52266</v>
      </c>
      <c r="I18" s="16">
        <f>I19+I20</f>
        <v>0</v>
      </c>
      <c r="J18" s="16">
        <f t="shared" si="1"/>
        <v>2866627</v>
      </c>
    </row>
    <row r="19" spans="1:10" s="5" customFormat="1" x14ac:dyDescent="0.2">
      <c r="A19" s="18" t="s">
        <v>17</v>
      </c>
      <c r="B19" s="15">
        <v>20</v>
      </c>
      <c r="C19" s="15">
        <v>55</v>
      </c>
      <c r="D19" s="15"/>
      <c r="E19" s="19">
        <v>1720582</v>
      </c>
      <c r="F19" s="19"/>
      <c r="G19" s="19">
        <f t="shared" si="0"/>
        <v>1720582</v>
      </c>
      <c r="H19" s="19">
        <v>52266</v>
      </c>
      <c r="I19" s="19"/>
      <c r="J19" s="19">
        <f t="shared" si="1"/>
        <v>1772848</v>
      </c>
    </row>
    <row r="20" spans="1:10" s="5" customFormat="1" x14ac:dyDescent="0.2">
      <c r="A20" s="18" t="s">
        <v>18</v>
      </c>
      <c r="B20" s="15">
        <v>20</v>
      </c>
      <c r="C20" s="15">
        <v>55</v>
      </c>
      <c r="D20" s="15" t="s">
        <v>19</v>
      </c>
      <c r="E20" s="19">
        <v>1093779</v>
      </c>
      <c r="F20" s="19"/>
      <c r="G20" s="19">
        <f t="shared" si="0"/>
        <v>1093779</v>
      </c>
      <c r="H20" s="19"/>
      <c r="I20" s="19"/>
      <c r="J20" s="19">
        <f t="shared" si="1"/>
        <v>1093779</v>
      </c>
    </row>
    <row r="21" spans="1:10" s="5" customFormat="1" x14ac:dyDescent="0.2">
      <c r="A21" s="18"/>
      <c r="B21" s="15"/>
      <c r="C21" s="15"/>
      <c r="D21" s="15"/>
      <c r="E21" s="19"/>
      <c r="F21" s="19"/>
      <c r="G21" s="19"/>
      <c r="H21" s="19"/>
      <c r="I21" s="19"/>
      <c r="J21" s="19">
        <f t="shared" si="1"/>
        <v>0</v>
      </c>
    </row>
    <row r="22" spans="1:10" s="5" customFormat="1" x14ac:dyDescent="0.2">
      <c r="A22" s="25" t="s">
        <v>34</v>
      </c>
      <c r="B22" s="15">
        <v>20</v>
      </c>
      <c r="C22" s="15">
        <v>60</v>
      </c>
      <c r="D22" s="15"/>
      <c r="E22" s="19"/>
      <c r="F22" s="19"/>
      <c r="G22" s="19"/>
      <c r="H22" s="16">
        <v>2734</v>
      </c>
      <c r="I22" s="19"/>
      <c r="J22" s="16">
        <f t="shared" si="1"/>
        <v>2734</v>
      </c>
    </row>
    <row r="23" spans="1:10" s="5" customFormat="1" x14ac:dyDescent="0.2">
      <c r="A23" s="18"/>
      <c r="B23" s="14"/>
      <c r="C23" s="14"/>
      <c r="D23" s="15"/>
      <c r="E23" s="19">
        <v>0</v>
      </c>
      <c r="F23" s="19">
        <v>0</v>
      </c>
      <c r="G23" s="19">
        <f t="shared" si="0"/>
        <v>0</v>
      </c>
      <c r="H23" s="19">
        <v>0</v>
      </c>
      <c r="I23" s="19">
        <v>0</v>
      </c>
      <c r="J23" s="19">
        <f t="shared" si="1"/>
        <v>0</v>
      </c>
    </row>
    <row r="24" spans="1:10" s="5" customFormat="1" x14ac:dyDescent="0.2">
      <c r="A24" s="44" t="s">
        <v>23</v>
      </c>
      <c r="B24" s="45"/>
      <c r="C24" s="45"/>
      <c r="D24" s="46"/>
      <c r="E24" s="19"/>
      <c r="F24" s="16">
        <f>F25</f>
        <v>23680</v>
      </c>
      <c r="G24" s="16">
        <f t="shared" si="0"/>
        <v>23680</v>
      </c>
      <c r="H24" s="16">
        <f>H25</f>
        <v>0</v>
      </c>
      <c r="I24" s="16">
        <f>I25</f>
        <v>430000</v>
      </c>
      <c r="J24" s="16">
        <f t="shared" si="1"/>
        <v>453680</v>
      </c>
    </row>
    <row r="25" spans="1:10" s="5" customFormat="1" x14ac:dyDescent="0.2">
      <c r="A25" s="47" t="s">
        <v>28</v>
      </c>
      <c r="B25" s="42">
        <v>20</v>
      </c>
      <c r="C25" s="42">
        <v>15</v>
      </c>
      <c r="D25" s="42" t="s">
        <v>24</v>
      </c>
      <c r="E25" s="19"/>
      <c r="F25" s="19">
        <v>23680</v>
      </c>
      <c r="G25" s="19">
        <f t="shared" si="0"/>
        <v>23680</v>
      </c>
      <c r="H25" s="19"/>
      <c r="I25" s="19">
        <v>430000</v>
      </c>
      <c r="J25" s="19">
        <f t="shared" si="1"/>
        <v>453680</v>
      </c>
    </row>
    <row r="26" spans="1:10" s="5" customFormat="1" x14ac:dyDescent="0.2">
      <c r="A26" s="37" t="s">
        <v>25</v>
      </c>
      <c r="B26" s="15">
        <v>10</v>
      </c>
      <c r="C26" s="15">
        <v>601002</v>
      </c>
      <c r="D26" s="42"/>
      <c r="E26" s="19"/>
      <c r="F26" s="19"/>
      <c r="G26" s="19"/>
      <c r="H26" s="19"/>
      <c r="I26" s="19"/>
      <c r="J26" s="19">
        <f t="shared" si="1"/>
        <v>0</v>
      </c>
    </row>
    <row r="27" spans="1:10" s="5" customFormat="1" x14ac:dyDescent="0.2">
      <c r="A27" s="18"/>
      <c r="B27" s="14"/>
      <c r="C27" s="14"/>
      <c r="D27" s="15"/>
      <c r="E27" s="19"/>
      <c r="F27" s="19"/>
      <c r="G27" s="19"/>
      <c r="H27" s="19"/>
      <c r="I27" s="19"/>
      <c r="J27" s="19">
        <f t="shared" si="1"/>
        <v>0</v>
      </c>
    </row>
    <row r="28" spans="1:10" s="5" customFormat="1" x14ac:dyDescent="0.2">
      <c r="A28" s="17" t="s">
        <v>10</v>
      </c>
      <c r="B28" s="15"/>
      <c r="C28" s="15"/>
      <c r="D28" s="20"/>
      <c r="E28" s="16">
        <f>E29+E30</f>
        <v>642689</v>
      </c>
      <c r="F28" s="16">
        <f>F29+F30</f>
        <v>0</v>
      </c>
      <c r="G28" s="16">
        <f t="shared" si="0"/>
        <v>642689</v>
      </c>
      <c r="H28" s="16">
        <f>H29+H30</f>
        <v>0</v>
      </c>
      <c r="I28" s="16">
        <f>I29+I30</f>
        <v>0</v>
      </c>
      <c r="J28" s="16">
        <f t="shared" si="1"/>
        <v>642689</v>
      </c>
    </row>
    <row r="29" spans="1:10" s="5" customFormat="1" x14ac:dyDescent="0.2">
      <c r="A29" s="37" t="s">
        <v>20</v>
      </c>
      <c r="B29" s="42">
        <v>10</v>
      </c>
      <c r="C29" s="42">
        <v>601</v>
      </c>
      <c r="D29" s="42"/>
      <c r="E29" s="19">
        <v>404099</v>
      </c>
      <c r="F29" s="19"/>
      <c r="G29" s="19">
        <f t="shared" si="0"/>
        <v>404099</v>
      </c>
      <c r="H29" s="19"/>
      <c r="I29" s="19"/>
      <c r="J29" s="19">
        <f t="shared" si="1"/>
        <v>404099</v>
      </c>
    </row>
    <row r="30" spans="1:10" s="5" customFormat="1" x14ac:dyDescent="0.2">
      <c r="A30" s="37" t="s">
        <v>21</v>
      </c>
      <c r="B30" s="42">
        <v>10</v>
      </c>
      <c r="C30" s="42">
        <v>601</v>
      </c>
      <c r="D30" s="42" t="s">
        <v>19</v>
      </c>
      <c r="E30" s="19">
        <v>238590</v>
      </c>
      <c r="F30" s="19"/>
      <c r="G30" s="19">
        <f t="shared" si="0"/>
        <v>238590</v>
      </c>
      <c r="H30" s="19"/>
      <c r="I30" s="19"/>
      <c r="J30" s="19">
        <f t="shared" si="1"/>
        <v>238590</v>
      </c>
    </row>
    <row r="31" spans="1:10" s="5" customFormat="1" x14ac:dyDescent="0.2">
      <c r="A31" s="21"/>
      <c r="B31" s="15"/>
      <c r="C31" s="15"/>
      <c r="D31" s="15"/>
      <c r="E31" s="19"/>
      <c r="F31" s="19"/>
      <c r="G31" s="19">
        <f t="shared" si="0"/>
        <v>0</v>
      </c>
      <c r="H31" s="19"/>
      <c r="I31" s="19"/>
      <c r="J31" s="19">
        <f t="shared" si="1"/>
        <v>0</v>
      </c>
    </row>
    <row r="32" spans="1:10" s="5" customFormat="1" x14ac:dyDescent="0.2">
      <c r="A32" s="17" t="s">
        <v>22</v>
      </c>
      <c r="B32" s="8"/>
      <c r="C32" s="8"/>
      <c r="D32" s="23"/>
      <c r="E32" s="16">
        <f>E33+E34+E35+E36+E37</f>
        <v>284000</v>
      </c>
      <c r="F32" s="16">
        <f>F33+F34+F35+F36+F37</f>
        <v>0</v>
      </c>
      <c r="G32" s="16">
        <f t="shared" si="0"/>
        <v>284000</v>
      </c>
      <c r="H32" s="16">
        <f>H33+H34+H35+H36+H37</f>
        <v>0</v>
      </c>
      <c r="I32" s="16">
        <f>I33+I34+I35+I36+I37</f>
        <v>0</v>
      </c>
      <c r="J32" s="16">
        <f t="shared" si="1"/>
        <v>284000</v>
      </c>
    </row>
    <row r="33" spans="1:10" s="5" customFormat="1" x14ac:dyDescent="0.2">
      <c r="A33" s="18" t="s">
        <v>23</v>
      </c>
      <c r="B33" s="15">
        <v>44</v>
      </c>
      <c r="C33" s="15">
        <v>15</v>
      </c>
      <c r="D33" s="15" t="s">
        <v>24</v>
      </c>
      <c r="E33" s="19">
        <v>20000</v>
      </c>
      <c r="F33" s="19"/>
      <c r="G33" s="19">
        <f t="shared" si="0"/>
        <v>20000</v>
      </c>
      <c r="H33" s="19"/>
      <c r="I33" s="19"/>
      <c r="J33" s="19">
        <f t="shared" si="1"/>
        <v>20000</v>
      </c>
    </row>
    <row r="34" spans="1:10" s="5" customFormat="1" x14ac:dyDescent="0.2">
      <c r="A34" s="37" t="s">
        <v>25</v>
      </c>
      <c r="B34" s="15">
        <v>44</v>
      </c>
      <c r="C34" s="15">
        <v>601002</v>
      </c>
      <c r="D34" s="38"/>
      <c r="E34" s="19">
        <v>4000</v>
      </c>
      <c r="F34" s="19"/>
      <c r="G34" s="19">
        <f t="shared" si="0"/>
        <v>4000</v>
      </c>
      <c r="H34" s="19"/>
      <c r="I34" s="19"/>
      <c r="J34" s="19">
        <f t="shared" si="1"/>
        <v>4000</v>
      </c>
    </row>
    <row r="35" spans="1:10" s="5" customFormat="1" x14ac:dyDescent="0.2">
      <c r="A35" s="18" t="s">
        <v>15</v>
      </c>
      <c r="B35" s="15">
        <v>44</v>
      </c>
      <c r="C35" s="15">
        <v>50</v>
      </c>
      <c r="D35" s="15"/>
      <c r="E35" s="19">
        <v>120000</v>
      </c>
      <c r="F35" s="19"/>
      <c r="G35" s="19">
        <f t="shared" si="0"/>
        <v>120000</v>
      </c>
      <c r="H35" s="19"/>
      <c r="I35" s="19"/>
      <c r="J35" s="19">
        <f t="shared" si="1"/>
        <v>120000</v>
      </c>
    </row>
    <row r="36" spans="1:10" s="5" customFormat="1" x14ac:dyDescent="0.2">
      <c r="A36" s="18" t="s">
        <v>17</v>
      </c>
      <c r="B36" s="15">
        <v>44</v>
      </c>
      <c r="C36" s="15">
        <v>55</v>
      </c>
      <c r="D36" s="15"/>
      <c r="E36" s="19">
        <v>127260</v>
      </c>
      <c r="F36" s="19"/>
      <c r="G36" s="19">
        <f t="shared" si="0"/>
        <v>127260</v>
      </c>
      <c r="H36" s="19"/>
      <c r="I36" s="19"/>
      <c r="J36" s="19">
        <f t="shared" si="1"/>
        <v>127260</v>
      </c>
    </row>
    <row r="37" spans="1:10" s="5" customFormat="1" x14ac:dyDescent="0.2">
      <c r="A37" s="37" t="s">
        <v>20</v>
      </c>
      <c r="B37" s="15">
        <v>44</v>
      </c>
      <c r="C37" s="15">
        <v>601</v>
      </c>
      <c r="D37" s="15"/>
      <c r="E37" s="19">
        <v>12740</v>
      </c>
      <c r="F37" s="19"/>
      <c r="G37" s="19">
        <f t="shared" si="0"/>
        <v>12740</v>
      </c>
      <c r="H37" s="19"/>
      <c r="I37" s="19"/>
      <c r="J37" s="19">
        <f t="shared" si="1"/>
        <v>12740</v>
      </c>
    </row>
    <row r="38" spans="1:10" s="5" customFormat="1" x14ac:dyDescent="0.2">
      <c r="A38" s="24"/>
      <c r="B38" s="14"/>
      <c r="C38" s="14"/>
      <c r="D38" s="24"/>
      <c r="E38" s="24">
        <v>0</v>
      </c>
      <c r="F38" s="24">
        <v>0</v>
      </c>
      <c r="G38" s="24">
        <f t="shared" si="0"/>
        <v>0</v>
      </c>
      <c r="H38" s="24">
        <v>0</v>
      </c>
      <c r="I38" s="24">
        <v>0</v>
      </c>
      <c r="J38" s="24">
        <f t="shared" si="1"/>
        <v>0</v>
      </c>
    </row>
    <row r="39" spans="1:10" s="5" customFormat="1" x14ac:dyDescent="0.2">
      <c r="A39" s="17" t="s">
        <v>26</v>
      </c>
      <c r="B39" s="3">
        <v>60</v>
      </c>
      <c r="C39" s="3">
        <v>61</v>
      </c>
      <c r="D39" s="22"/>
      <c r="E39" s="16">
        <v>257822</v>
      </c>
      <c r="F39" s="16"/>
      <c r="G39" s="16">
        <f t="shared" si="0"/>
        <v>257822</v>
      </c>
      <c r="H39" s="16"/>
      <c r="I39" s="16"/>
      <c r="J39" s="16">
        <f t="shared" si="1"/>
        <v>257822</v>
      </c>
    </row>
    <row r="40" spans="1:10" s="5" customFormat="1" x14ac:dyDescent="0.2">
      <c r="A40" s="6"/>
      <c r="B40" s="6"/>
      <c r="C40" s="6"/>
      <c r="D40" s="6"/>
      <c r="E40" s="6"/>
    </row>
    <row r="41" spans="1:10" s="5" customFormat="1" x14ac:dyDescent="0.2">
      <c r="A41" s="6"/>
      <c r="B41" s="6"/>
      <c r="C41" s="6"/>
      <c r="D41" s="6"/>
      <c r="E41" s="6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7E3122-30FD-420F-B5E9-3EC59F06FF8F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287CB206-38CD-404C-9EF5-3DC5FC43B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79324-7952-4BFC-929B-FB18CC2CD1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3. EKEI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2021-12-14T12:58:35Z</dcterms:created>
  <dcterms:modified xsi:type="dcterms:W3CDTF">2025-12-18T07:14:51Z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2024-12-23T06:47:18Z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bfa7fff9-f2e2-42e8-9cd9-9792adca6abb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